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☆彡SAH_2024\要項他\"/>
    </mc:Choice>
  </mc:AlternateContent>
  <xr:revisionPtr revIDLastSave="0" documentId="13_ncr:1_{373D536D-9AA9-4B88-B03C-9B94EF396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-1" sheetId="7" r:id="rId1"/>
  </sheets>
  <definedNames>
    <definedName name="_xlnm.Print_Area" localSheetId="0">'AP-1'!$A$1:$L$74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4" i="7" l="1"/>
  <c r="P33" i="7"/>
  <c r="P32" i="7"/>
  <c r="F51" i="7" s="1"/>
  <c r="P31" i="7"/>
  <c r="P30" i="7"/>
  <c r="P13" i="7"/>
  <c r="F44" i="7" s="1"/>
  <c r="H44" i="7" s="1"/>
  <c r="J44" i="7" s="1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2" i="7"/>
  <c r="J31" i="7"/>
  <c r="J32" i="7"/>
  <c r="J33" i="7"/>
  <c r="J34" i="7"/>
  <c r="J30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12" i="7"/>
  <c r="F42" i="7" l="1"/>
  <c r="F38" i="7"/>
  <c r="F41" i="7"/>
  <c r="F39" i="7"/>
  <c r="F40" i="7"/>
  <c r="F43" i="7"/>
  <c r="H43" i="7" s="1"/>
  <c r="J43" i="7" s="1"/>
  <c r="F54" i="7"/>
  <c r="F48" i="7"/>
  <c r="F52" i="7"/>
  <c r="F49" i="7"/>
  <c r="F53" i="7"/>
  <c r="H53" i="7" s="1"/>
  <c r="J53" i="7" s="1"/>
  <c r="F50" i="7"/>
  <c r="J27" i="7"/>
  <c r="H41" i="7"/>
  <c r="J41" i="7" s="1"/>
  <c r="J35" i="7"/>
  <c r="H38" i="7" l="1"/>
  <c r="J38" i="7" s="1"/>
  <c r="H48" i="7"/>
  <c r="J48" i="7" s="1"/>
  <c r="J55" i="7" s="1"/>
  <c r="J45" i="7"/>
  <c r="H45" i="7"/>
  <c r="H55" i="7" l="1"/>
  <c r="J57" i="7"/>
</calcChain>
</file>

<file path=xl/sharedStrings.xml><?xml version="1.0" encoding="utf-8"?>
<sst xmlns="http://schemas.openxmlformats.org/spreadsheetml/2006/main" count="94" uniqueCount="67">
  <si>
    <t>広島県スキー連盟　御中</t>
  </si>
  <si>
    <t>昼間連絡先：職場名</t>
  </si>
  <si>
    <t>所属団体名：</t>
  </si>
  <si>
    <t>電話番号</t>
  </si>
  <si>
    <t>送金者名：</t>
  </si>
  <si>
    <t>携帯電話</t>
  </si>
  <si>
    <t>項　　　　　　　　　　目</t>
  </si>
  <si>
    <t>金　　額</t>
  </si>
  <si>
    <t>送金額</t>
  </si>
  <si>
    <t>一般男子</t>
  </si>
  <si>
    <t>少年男子</t>
  </si>
  <si>
    <t>一般</t>
  </si>
  <si>
    <t>少年</t>
  </si>
  <si>
    <t>広島県スキー連盟　</t>
  </si>
  <si>
    <t>【大会中止時の返金先口座】</t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</si>
  <si>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</si>
  <si>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</si>
  <si>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</si>
  <si>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</si>
  <si>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t>※　現金持参・現金書留めは受理しません。必ず金融機関に振込をお願いします。</t>
  </si>
  <si>
    <t>※　送金案内書・申込書・入金確認の３点が届いてから事務処理を開始します。</t>
  </si>
  <si>
    <t>※　連盟事務局への問合わせはメールで。電話の場合は14時から16時までにお願いします。</t>
  </si>
  <si>
    <t>ＳＡＪ会員</t>
    <phoneticPr fontId="28"/>
  </si>
  <si>
    <t>4232</t>
  </si>
  <si>
    <t>※手数料1,000円/人を差引き返金となります。</t>
    <rPh sb="1" eb="4">
      <t>テスウリョウ</t>
    </rPh>
    <rPh sb="9" eb="10">
      <t>エン</t>
    </rPh>
    <rPh sb="11" eb="12">
      <t>ニン</t>
    </rPh>
    <rPh sb="13" eb="15">
      <t>サシヒキ</t>
    </rPh>
    <rPh sb="16" eb="18">
      <t>ヘンキン</t>
    </rPh>
    <phoneticPr fontId="28"/>
  </si>
  <si>
    <r>
      <t>送金・書類送付　案内書　</t>
    </r>
    <r>
      <rPr>
        <u/>
        <sz val="10.5"/>
        <rFont val="Meiryo UI"/>
        <family val="3"/>
        <charset val="128"/>
      </rPr>
      <t>（2024版）</t>
    </r>
    <phoneticPr fontId="28"/>
  </si>
  <si>
    <t>SAJ非会員</t>
    <phoneticPr fontId="28"/>
  </si>
  <si>
    <t>クラス別</t>
    <rPh sb="3" eb="4">
      <t>ベツ</t>
    </rPh>
    <phoneticPr fontId="28"/>
  </si>
  <si>
    <t>人数</t>
    <rPh sb="0" eb="2">
      <t>ニンズウ</t>
    </rPh>
    <phoneticPr fontId="28"/>
  </si>
  <si>
    <t>金額</t>
    <rPh sb="0" eb="2">
      <t>キンガク</t>
    </rPh>
    <phoneticPr fontId="28"/>
  </si>
  <si>
    <t>№</t>
    <phoneticPr fontId="28"/>
  </si>
  <si>
    <t>一般男子Ａ</t>
    <rPh sb="0" eb="2">
      <t>イッパン</t>
    </rPh>
    <rPh sb="2" eb="4">
      <t>ダンシ</t>
    </rPh>
    <phoneticPr fontId="28"/>
  </si>
  <si>
    <t>少年男子</t>
    <rPh sb="0" eb="2">
      <t>ショウネン</t>
    </rPh>
    <rPh sb="2" eb="4">
      <t>ダンシ</t>
    </rPh>
    <phoneticPr fontId="28"/>
  </si>
  <si>
    <t>少年女子</t>
    <rPh sb="0" eb="2">
      <t>ショウネン</t>
    </rPh>
    <rPh sb="2" eb="4">
      <t>ジョシ</t>
    </rPh>
    <phoneticPr fontId="28"/>
  </si>
  <si>
    <t>一般男子Ｂ</t>
    <rPh sb="2" eb="4">
      <t>ダンシ</t>
    </rPh>
    <phoneticPr fontId="28"/>
  </si>
  <si>
    <t>一般男子Ｃ</t>
    <rPh sb="2" eb="4">
      <t>ダンシ</t>
    </rPh>
    <phoneticPr fontId="28"/>
  </si>
  <si>
    <t>一般女子Ａ</t>
    <rPh sb="2" eb="4">
      <t>ジョシ</t>
    </rPh>
    <phoneticPr fontId="28"/>
  </si>
  <si>
    <t>一般女子Ｂ</t>
    <rPh sb="2" eb="4">
      <t>ジョシ</t>
    </rPh>
    <phoneticPr fontId="28"/>
  </si>
  <si>
    <t>※　金融機関の振込票をもって領収書とさせていただきます。なお、領収書の必要な場合は返送用封筒に切手を貼付のうえ、住所氏名等を記入してください。</t>
    <phoneticPr fontId="28"/>
  </si>
  <si>
    <t>人数計</t>
    <rPh sb="0" eb="2">
      <t>ニンズウ</t>
    </rPh>
    <rPh sb="2" eb="3">
      <t>ケイ</t>
    </rPh>
    <phoneticPr fontId="28"/>
  </si>
  <si>
    <t>コード</t>
    <phoneticPr fontId="28"/>
  </si>
  <si>
    <t>普通預金　№0339423</t>
    <phoneticPr fontId="28"/>
  </si>
  <si>
    <t>金　　額</t>
    <phoneticPr fontId="28"/>
  </si>
  <si>
    <t>項目</t>
    <rPh sb="0" eb="2">
      <t>コウモク</t>
    </rPh>
    <phoneticPr fontId="28"/>
  </si>
  <si>
    <t>一般女子</t>
    <rPh sb="0" eb="2">
      <t>イッパン</t>
    </rPh>
    <phoneticPr fontId="28"/>
  </si>
  <si>
    <r>
      <t>※　競技大会への申し込みは、2023年12月01日(金)から</t>
    </r>
    <r>
      <rPr>
        <b/>
        <sz val="10"/>
        <color rgb="FFFF0000"/>
        <rFont val="Meiryo UI"/>
        <family val="3"/>
        <charset val="128"/>
      </rPr>
      <t>2023年12月27日(水）必着</t>
    </r>
    <r>
      <rPr>
        <sz val="10"/>
        <rFont val="Meiryo UI"/>
        <family val="3"/>
        <charset val="128"/>
      </rPr>
      <t>でお願いします。</t>
    </r>
    <rPh sb="2" eb="4">
      <t>キョウギ</t>
    </rPh>
    <rPh sb="4" eb="6">
      <t>タイカイ</t>
    </rPh>
    <rPh sb="8" eb="9">
      <t>モウ</t>
    </rPh>
    <rPh sb="10" eb="11">
      <t>コ</t>
    </rPh>
    <rPh sb="18" eb="19">
      <t>ネン</t>
    </rPh>
    <rPh sb="21" eb="22">
      <t>ガツ</t>
    </rPh>
    <rPh sb="24" eb="25">
      <t>ニチ</t>
    </rPh>
    <rPh sb="26" eb="27">
      <t>キン</t>
    </rPh>
    <rPh sb="34" eb="35">
      <t>ネン</t>
    </rPh>
    <rPh sb="37" eb="38">
      <t>ガツ</t>
    </rPh>
    <rPh sb="40" eb="41">
      <t>ニチ</t>
    </rPh>
    <rPh sb="42" eb="43">
      <t>スイ</t>
    </rPh>
    <rPh sb="44" eb="46">
      <t>ヒッチャク</t>
    </rPh>
    <phoneticPr fontId="28"/>
  </si>
  <si>
    <t>国民スポーツ大会広島県選考会
GS競技</t>
    <rPh sb="0" eb="2">
      <t>コクミン</t>
    </rPh>
    <rPh sb="6" eb="8">
      <t>タイカイ</t>
    </rPh>
    <rPh sb="8" eb="11">
      <t>ヒロシマケン</t>
    </rPh>
    <rPh sb="11" eb="14">
      <t>センコウカイ</t>
    </rPh>
    <rPh sb="18" eb="20">
      <t>キョウギ</t>
    </rPh>
    <phoneticPr fontId="28"/>
  </si>
  <si>
    <t>国民スポーツ大会広島県選考会
GS競技</t>
    <rPh sb="18" eb="20">
      <t>キョウギ</t>
    </rPh>
    <phoneticPr fontId="28"/>
  </si>
  <si>
    <t>クラブ№　：　　　　－　　　　</t>
    <phoneticPr fontId="28"/>
  </si>
  <si>
    <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  <rPh sb="1" eb="3">
      <t>イカ</t>
    </rPh>
    <rPh sb="4" eb="5">
      <t>イロ</t>
    </rPh>
    <rPh sb="5" eb="6">
      <t>ツ</t>
    </rPh>
    <rPh sb="7" eb="9">
      <t>ブブン</t>
    </rPh>
    <rPh sb="11" eb="13">
      <t>キニュウ</t>
    </rPh>
    <phoneticPr fontId="28"/>
  </si>
  <si>
    <t>（FAX：082-293-3227,TEL:082-293-3230）   メールアドレス:     jimu@ski-hiroshima.org</t>
    <phoneticPr fontId="28"/>
  </si>
  <si>
    <t>○　送金案内書を　　　　月　　　　日に（　メール・郵送　）（　済み・予定　）</t>
    <rPh sb="4" eb="6">
      <t>アンナイ</t>
    </rPh>
    <phoneticPr fontId="28"/>
  </si>
  <si>
    <t>jimu@ski-hiroshima.org</t>
    <phoneticPr fontId="28"/>
  </si>
  <si>
    <t>※  振込の際には、この送金案内書と振込票（写し・写真）を連盟事務局に送付してください。（メール・ＦＡＸ可）</t>
    <phoneticPr fontId="28"/>
  </si>
  <si>
    <t>氏     　　　名</t>
    <phoneticPr fontId="28"/>
  </si>
  <si>
    <t>小計A　</t>
    <phoneticPr fontId="28"/>
  </si>
  <si>
    <t>小計B</t>
    <phoneticPr fontId="28"/>
  </si>
  <si>
    <t>小計A</t>
    <phoneticPr fontId="28"/>
  </si>
  <si>
    <r>
      <t>合　計　（　Ａ+Ｂ　）　　　　　　　　　　　　　　　　</t>
    </r>
    <r>
      <rPr>
        <sz val="10.5"/>
        <rFont val="ＭＳ Ｐ明朝"/>
        <family val="1"/>
        <charset val="128"/>
      </rPr>
      <t>　　</t>
    </r>
    <phoneticPr fontId="28"/>
  </si>
  <si>
    <t>【振込先】</t>
    <phoneticPr fontId="28"/>
  </si>
  <si>
    <t>〇広島銀行廿日市支店</t>
    <phoneticPr fontId="28"/>
  </si>
  <si>
    <t>〇郵便貯金</t>
    <rPh sb="1" eb="3">
      <t>ユウビン</t>
    </rPh>
    <rPh sb="3" eb="5">
      <t>チョキン</t>
    </rPh>
    <phoneticPr fontId="28"/>
  </si>
  <si>
    <t>№15190-38517971</t>
    <phoneticPr fontId="28"/>
  </si>
  <si>
    <t>※　加盟団体でとりまとめ、加盟団体名・送金者名及び連絡先も必ず記載をお願いします。（個人での送付はしないでください。）</t>
    <phoneticPr fontId="28"/>
  </si>
  <si>
    <t>○　費用は　（　広島銀行　・　郵便貯金　）に振込（　済み・予定　）　※振込済の場合は振込票（写し）も送付のこと　</t>
    <rPh sb="15" eb="17">
      <t>ユウビン</t>
    </rPh>
    <rPh sb="17" eb="19">
      <t>チョキン</t>
    </rPh>
    <phoneticPr fontId="28"/>
  </si>
  <si>
    <t>種部別(選択)</t>
  </si>
  <si>
    <t>種部別(選択)</t>
    <rPh sb="0" eb="1">
      <t>シュ</t>
    </rPh>
    <rPh sb="1" eb="3">
      <t>ブベツ</t>
    </rPh>
    <rPh sb="4" eb="6">
      <t>センタク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</si>
</sst>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;[Red]#,##0"/>
    <numFmt numFmtId="179" formatCode="&quot;¥&quot;#,##0;[Red]&quot;¥&quot;#,##0"/>
  </numFmts>
  <fonts count="44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0.5"/>
      <name val="ＭＳ Ｐ明朝"/>
      <family val="1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u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sz val="8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1"/>
      <color theme="1"/>
      <name val="ＭＳ Ｐ明朝"/>
      <family val="1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5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76" fontId="1" fillId="0" borderId="0" xfId="0" applyNumberFormat="1" applyFont="1"/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9" fillId="0" borderId="0" xfId="0" applyFont="1"/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14" fontId="33" fillId="0" borderId="0" xfId="28" applyNumberFormat="1" applyFont="1" applyBorder="1" applyAlignment="1" applyProtection="1">
      <alignment vertical="center" wrapText="1"/>
    </xf>
    <xf numFmtId="177" fontId="38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2" xfId="0" applyFont="1" applyBorder="1"/>
    <xf numFmtId="0" fontId="35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38" fontId="29" fillId="0" borderId="0" xfId="34" applyFont="1"/>
    <xf numFmtId="38" fontId="1" fillId="0" borderId="0" xfId="34" applyFont="1"/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6" fontId="1" fillId="0" borderId="12" xfId="34" applyNumberFormat="1" applyFont="1" applyBorder="1" applyAlignment="1">
      <alignment horizontal="center" vertical="center"/>
    </xf>
    <xf numFmtId="6" fontId="1" fillId="0" borderId="13" xfId="34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6" fontId="21" fillId="0" borderId="45" xfId="34" applyNumberFormat="1" applyFont="1" applyBorder="1" applyAlignment="1">
      <alignment horizontal="center" vertical="center"/>
    </xf>
    <xf numFmtId="0" fontId="1" fillId="19" borderId="43" xfId="0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/>
    </xf>
    <xf numFmtId="0" fontId="29" fillId="19" borderId="12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 vertical="center"/>
    </xf>
    <xf numFmtId="38" fontId="1" fillId="19" borderId="12" xfId="34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4" fontId="36" fillId="0" borderId="0" xfId="28" applyNumberFormat="1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176" fontId="1" fillId="20" borderId="38" xfId="0" applyNumberFormat="1" applyFont="1" applyFill="1" applyBorder="1" applyAlignment="1" applyProtection="1">
      <alignment horizontal="center"/>
      <protection locked="0"/>
    </xf>
    <xf numFmtId="176" fontId="1" fillId="20" borderId="12" xfId="0" applyNumberFormat="1" applyFont="1" applyFill="1" applyBorder="1" applyAlignment="1" applyProtection="1">
      <alignment horizontal="center"/>
      <protection locked="0"/>
    </xf>
    <xf numFmtId="176" fontId="1" fillId="20" borderId="39" xfId="0" applyNumberFormat="1" applyFont="1" applyFill="1" applyBorder="1" applyAlignment="1" applyProtection="1">
      <alignment horizontal="center"/>
      <protection locked="0"/>
    </xf>
    <xf numFmtId="0" fontId="1" fillId="20" borderId="35" xfId="0" applyFont="1" applyFill="1" applyBorder="1" applyAlignment="1" applyProtection="1">
      <alignment horizontal="center"/>
      <protection locked="0"/>
    </xf>
    <xf numFmtId="0" fontId="41" fillId="0" borderId="0" xfId="0" applyFont="1" applyAlignment="1">
      <alignment vertical="center"/>
    </xf>
    <xf numFmtId="0" fontId="3" fillId="20" borderId="21" xfId="0" applyFont="1" applyFill="1" applyBorder="1"/>
    <xf numFmtId="0" fontId="1" fillId="20" borderId="22" xfId="0" applyFont="1" applyFill="1" applyBorder="1"/>
    <xf numFmtId="0" fontId="1" fillId="20" borderId="30" xfId="0" applyFont="1" applyFill="1" applyBorder="1"/>
    <xf numFmtId="0" fontId="3" fillId="20" borderId="23" xfId="0" applyFont="1" applyFill="1" applyBorder="1" applyProtection="1">
      <protection locked="0"/>
    </xf>
    <xf numFmtId="0" fontId="1" fillId="20" borderId="0" xfId="0" applyFont="1" applyFill="1" applyProtection="1">
      <protection locked="0"/>
    </xf>
    <xf numFmtId="0" fontId="1" fillId="20" borderId="31" xfId="0" applyFont="1" applyFill="1" applyBorder="1" applyProtection="1">
      <protection locked="0"/>
    </xf>
    <xf numFmtId="0" fontId="3" fillId="20" borderId="24" xfId="0" applyFont="1" applyFill="1" applyBorder="1" applyAlignment="1" applyProtection="1">
      <alignment vertical="center"/>
      <protection locked="0"/>
    </xf>
    <xf numFmtId="0" fontId="1" fillId="20" borderId="25" xfId="0" applyFont="1" applyFill="1" applyBorder="1" applyAlignment="1" applyProtection="1">
      <alignment vertical="center"/>
      <protection locked="0"/>
    </xf>
    <xf numFmtId="0" fontId="1" fillId="20" borderId="32" xfId="0" applyFont="1" applyFill="1" applyBorder="1" applyAlignment="1" applyProtection="1">
      <alignment vertical="center"/>
      <protection locked="0"/>
    </xf>
    <xf numFmtId="6" fontId="1" fillId="0" borderId="28" xfId="34" applyNumberFormat="1" applyFont="1" applyBorder="1" applyAlignment="1">
      <alignment horizontal="right" vertical="center"/>
    </xf>
    <xf numFmtId="0" fontId="1" fillId="18" borderId="47" xfId="0" applyFont="1" applyFill="1" applyBorder="1" applyAlignment="1">
      <alignment horizontal="center" vertical="center"/>
    </xf>
    <xf numFmtId="0" fontId="34" fillId="20" borderId="0" xfId="0" applyFont="1" applyFill="1" applyAlignment="1">
      <alignment vertical="center"/>
    </xf>
    <xf numFmtId="0" fontId="29" fillId="20" borderId="0" xfId="0" applyFont="1" applyFill="1"/>
    <xf numFmtId="0" fontId="34" fillId="20" borderId="10" xfId="0" applyFont="1" applyFill="1" applyBorder="1" applyAlignment="1">
      <alignment vertical="center"/>
    </xf>
    <xf numFmtId="56" fontId="34" fillId="20" borderId="10" xfId="0" applyNumberFormat="1" applyFont="1" applyFill="1" applyBorder="1" applyAlignment="1">
      <alignment horizontal="center" vertical="center"/>
    </xf>
    <xf numFmtId="14" fontId="13" fillId="0" borderId="0" xfId="28" applyNumberFormat="1" applyBorder="1" applyAlignment="1" applyProtection="1">
      <alignment vertical="center" wrapText="1"/>
    </xf>
    <xf numFmtId="0" fontId="13" fillId="0" borderId="0" xfId="28" applyAlignment="1" applyProtection="1">
      <alignment vertical="center"/>
    </xf>
    <xf numFmtId="49" fontId="1" fillId="0" borderId="0" xfId="0" applyNumberFormat="1" applyFont="1" applyAlignment="1">
      <alignment horizontal="center" vertical="center"/>
    </xf>
    <xf numFmtId="6" fontId="21" fillId="0" borderId="0" xfId="34" applyNumberFormat="1" applyFont="1" applyBorder="1" applyAlignment="1">
      <alignment horizontal="center" vertical="center"/>
    </xf>
    <xf numFmtId="0" fontId="3" fillId="20" borderId="22" xfId="0" applyFont="1" applyFill="1" applyBorder="1"/>
    <xf numFmtId="0" fontId="3" fillId="20" borderId="0" xfId="0" applyFont="1" applyFill="1" applyProtection="1">
      <protection locked="0"/>
    </xf>
    <xf numFmtId="0" fontId="3" fillId="20" borderId="25" xfId="0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1" fillId="0" borderId="37" xfId="0" applyFont="1" applyBorder="1" applyAlignment="1">
      <alignment horizontal="center"/>
    </xf>
    <xf numFmtId="176" fontId="1" fillId="20" borderId="14" xfId="0" applyNumberFormat="1" applyFont="1" applyFill="1" applyBorder="1" applyAlignment="1" applyProtection="1">
      <alignment horizontal="center"/>
      <protection locked="0"/>
    </xf>
    <xf numFmtId="0" fontId="1" fillId="20" borderId="14" xfId="0" applyFont="1" applyFill="1" applyBorder="1" applyAlignment="1" applyProtection="1">
      <alignment horizontal="center"/>
      <protection locked="0"/>
    </xf>
    <xf numFmtId="0" fontId="1" fillId="20" borderId="16" xfId="0" applyFont="1" applyFill="1" applyBorder="1" applyAlignment="1" applyProtection="1">
      <alignment horizontal="center"/>
      <protection locked="0"/>
    </xf>
    <xf numFmtId="0" fontId="1" fillId="20" borderId="50" xfId="0" applyFont="1" applyFill="1" applyBorder="1" applyAlignment="1" applyProtection="1">
      <alignment horizontal="center"/>
      <protection locked="0"/>
    </xf>
    <xf numFmtId="6" fontId="1" fillId="0" borderId="29" xfId="34" applyNumberFormat="1" applyFont="1" applyBorder="1" applyAlignment="1">
      <alignment horizontal="right" vertical="center"/>
    </xf>
    <xf numFmtId="0" fontId="21" fillId="18" borderId="44" xfId="0" applyFont="1" applyFill="1" applyBorder="1" applyAlignment="1">
      <alignment horizontal="center" vertical="center"/>
    </xf>
    <xf numFmtId="176" fontId="1" fillId="20" borderId="35" xfId="0" applyNumberFormat="1" applyFont="1" applyFill="1" applyBorder="1" applyAlignment="1" applyProtection="1">
      <alignment horizontal="center"/>
      <protection locked="0"/>
    </xf>
    <xf numFmtId="0" fontId="1" fillId="18" borderId="4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179" fontId="3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7" fillId="0" borderId="12" xfId="0" applyFont="1" applyBorder="1" applyAlignment="1">
      <alignment horizontal="center" vertical="center"/>
    </xf>
    <xf numFmtId="179" fontId="43" fillId="0" borderId="48" xfId="0" applyNumberFormat="1" applyFont="1" applyBorder="1" applyAlignment="1">
      <alignment horizontal="center" vertical="center"/>
    </xf>
    <xf numFmtId="6" fontId="1" fillId="0" borderId="36" xfId="34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6" fontId="1" fillId="0" borderId="51" xfId="34" applyNumberFormat="1" applyFont="1" applyBorder="1" applyAlignment="1">
      <alignment horizontal="right" vertical="center"/>
    </xf>
    <xf numFmtId="179" fontId="1" fillId="0" borderId="48" xfId="0" applyNumberFormat="1" applyFont="1" applyBorder="1"/>
    <xf numFmtId="179" fontId="1" fillId="0" borderId="41" xfId="0" applyNumberFormat="1" applyFont="1" applyBorder="1"/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42" xfId="0" applyFont="1" applyBorder="1" applyAlignment="1">
      <alignment horizontal="center" vertical="center" textRotation="255"/>
    </xf>
    <xf numFmtId="0" fontId="21" fillId="0" borderId="41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textRotation="255" wrapText="1"/>
    </xf>
    <xf numFmtId="0" fontId="1" fillId="0" borderId="41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4" fillId="20" borderId="10" xfId="0" applyFont="1" applyFill="1" applyBorder="1" applyAlignment="1" applyProtection="1">
      <alignment horizontal="left" vertical="center"/>
      <protection locked="0"/>
    </xf>
    <xf numFmtId="0" fontId="34" fillId="20" borderId="11" xfId="0" applyFont="1" applyFill="1" applyBorder="1" applyAlignment="1" applyProtection="1">
      <alignment horizontal="left" vertical="center"/>
      <protection locked="0"/>
    </xf>
    <xf numFmtId="6" fontId="1" fillId="0" borderId="13" xfId="34" applyNumberFormat="1" applyFont="1" applyBorder="1" applyAlignment="1">
      <alignment horizontal="center" vertical="center"/>
    </xf>
    <xf numFmtId="0" fontId="1" fillId="18" borderId="49" xfId="0" applyFont="1" applyFill="1" applyBorder="1" applyAlignment="1">
      <alignment horizontal="center" vertical="center"/>
    </xf>
    <xf numFmtId="0" fontId="1" fillId="18" borderId="47" xfId="0" applyFont="1" applyFill="1" applyBorder="1" applyAlignment="1">
      <alignment horizontal="center" vertical="center"/>
    </xf>
    <xf numFmtId="49" fontId="1" fillId="20" borderId="12" xfId="0" applyNumberFormat="1" applyFont="1" applyFill="1" applyBorder="1" applyAlignment="1" applyProtection="1">
      <alignment horizontal="center"/>
      <protection locked="0"/>
    </xf>
    <xf numFmtId="49" fontId="1" fillId="20" borderId="39" xfId="0" applyNumberFormat="1" applyFont="1" applyFill="1" applyBorder="1" applyAlignment="1" applyProtection="1">
      <alignment horizontal="center"/>
      <protection locked="0"/>
    </xf>
    <xf numFmtId="0" fontId="2" fillId="19" borderId="26" xfId="0" applyFont="1" applyFill="1" applyBorder="1" applyAlignment="1">
      <alignment horizontal="center" vertical="center"/>
    </xf>
    <xf numFmtId="0" fontId="2" fillId="19" borderId="27" xfId="0" applyFont="1" applyFill="1" applyBorder="1" applyAlignment="1">
      <alignment horizontal="center" vertical="center"/>
    </xf>
    <xf numFmtId="49" fontId="1" fillId="20" borderId="38" xfId="0" applyNumberFormat="1" applyFont="1" applyFill="1" applyBorder="1" applyAlignment="1" applyProtection="1">
      <alignment horizontal="center"/>
      <protection locked="0"/>
    </xf>
    <xf numFmtId="0" fontId="37" fillId="0" borderId="13" xfId="0" applyFont="1" applyBorder="1" applyAlignment="1">
      <alignment horizontal="center" vertical="center"/>
    </xf>
    <xf numFmtId="49" fontId="1" fillId="20" borderId="15" xfId="0" applyNumberFormat="1" applyFont="1" applyFill="1" applyBorder="1" applyAlignment="1" applyProtection="1">
      <alignment horizontal="center"/>
      <protection locked="0"/>
    </xf>
    <xf numFmtId="0" fontId="37" fillId="0" borderId="1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1" fillId="19" borderId="26" xfId="0" applyFont="1" applyFill="1" applyBorder="1" applyAlignment="1">
      <alignment horizontal="center" vertical="center"/>
    </xf>
    <xf numFmtId="0" fontId="1" fillId="19" borderId="47" xfId="0" applyFont="1" applyFill="1" applyBorder="1" applyAlignment="1">
      <alignment horizontal="center" vertical="center"/>
    </xf>
    <xf numFmtId="6" fontId="1" fillId="0" borderId="12" xfId="34" applyNumberFormat="1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29" fillId="19" borderId="12" xfId="0" applyFont="1" applyFill="1" applyBorder="1" applyAlignment="1">
      <alignment horizontal="center"/>
    </xf>
    <xf numFmtId="0" fontId="1" fillId="18" borderId="26" xfId="0" applyFont="1" applyFill="1" applyBorder="1" applyAlignment="1">
      <alignment horizontal="center" vertical="center"/>
    </xf>
    <xf numFmtId="0" fontId="1" fillId="18" borderId="37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19" borderId="12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495300</xdr:colOff>
      <xdr:row>1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06693CE-59FA-48B4-8464-ABFD1ACDEEC9}"/>
            </a:ext>
          </a:extLst>
        </xdr:cNvPr>
        <xdr:cNvSpPr txBox="1">
          <a:spLocks noChangeArrowheads="1"/>
        </xdr:cNvSpPr>
      </xdr:nvSpPr>
      <xdr:spPr bwMode="auto">
        <a:xfrm>
          <a:off x="76200" y="57150"/>
          <a:ext cx="7620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強 化 AP</a:t>
          </a:r>
        </a:p>
      </xdr:txBody>
    </xdr:sp>
    <xdr:clientData/>
  </xdr:twoCellAnchor>
  <xdr:twoCellAnchor>
    <xdr:from>
      <xdr:col>0</xdr:col>
      <xdr:colOff>76199</xdr:colOff>
      <xdr:row>0</xdr:row>
      <xdr:rowOff>57150</xdr:rowOff>
    </xdr:from>
    <xdr:to>
      <xdr:col>1</xdr:col>
      <xdr:colOff>638174</xdr:colOff>
      <xdr:row>1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BF8564A-A682-47DB-B50A-AE3B1643FE81}"/>
            </a:ext>
          </a:extLst>
        </xdr:cNvPr>
        <xdr:cNvSpPr txBox="1">
          <a:spLocks noChangeArrowheads="1"/>
        </xdr:cNvSpPr>
      </xdr:nvSpPr>
      <xdr:spPr bwMode="auto">
        <a:xfrm>
          <a:off x="76199" y="57150"/>
          <a:ext cx="90487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強 化 AP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</a:t>
          </a:r>
        </a:p>
      </xdr:txBody>
    </xdr:sp>
    <xdr:clientData/>
  </xdr:twoCellAnchor>
  <xdr:twoCellAnchor>
    <xdr:from>
      <xdr:col>0</xdr:col>
      <xdr:colOff>314325</xdr:colOff>
      <xdr:row>57</xdr:row>
      <xdr:rowOff>200024</xdr:rowOff>
    </xdr:from>
    <xdr:to>
      <xdr:col>10</xdr:col>
      <xdr:colOff>19050</xdr:colOff>
      <xdr:row>60</xdr:row>
      <xdr:rowOff>28574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A51CA6B-60FB-6BE2-BBFB-868D14486BFF}"/>
            </a:ext>
          </a:extLst>
        </xdr:cNvPr>
        <xdr:cNvSpPr/>
      </xdr:nvSpPr>
      <xdr:spPr>
        <a:xfrm>
          <a:off x="314325" y="11010899"/>
          <a:ext cx="6362700" cy="485775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hiroshi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013B-F415-49C8-8B64-3B3555BE10A8}">
  <sheetPr>
    <pageSetUpPr fitToPage="1"/>
  </sheetPr>
  <dimension ref="A1:JA80"/>
  <sheetViews>
    <sheetView tabSelected="1" topLeftCell="A10" workbookViewId="0">
      <selection activeCell="N25" sqref="N25"/>
    </sheetView>
  </sheetViews>
  <sheetFormatPr defaultRowHeight="12.75"/>
  <cols>
    <col min="1" max="1" width="4.5" style="1" customWidth="1"/>
    <col min="2" max="2" width="11.875" style="1" customWidth="1"/>
    <col min="3" max="3" width="5.625" style="1" customWidth="1"/>
    <col min="4" max="4" width="5.75" style="1" customWidth="1"/>
    <col min="5" max="5" width="9.625" style="1" customWidth="1"/>
    <col min="6" max="7" width="5" style="1" customWidth="1"/>
    <col min="8" max="8" width="16.5" style="1" customWidth="1"/>
    <col min="9" max="9" width="11.125" style="1" customWidth="1"/>
    <col min="10" max="10" width="12.375" style="1" customWidth="1"/>
    <col min="11" max="11" width="1.875" style="1" customWidth="1"/>
    <col min="12" max="12" width="9" style="1"/>
    <col min="13" max="13" width="7.5" style="1" customWidth="1"/>
    <col min="14" max="14" width="6.25" style="1" customWidth="1"/>
    <col min="15" max="15" width="8.125" style="1" customWidth="1"/>
    <col min="16" max="16" width="11" style="1" hidden="1" customWidth="1"/>
    <col min="17" max="17" width="5.875" style="24" customWidth="1"/>
    <col min="18" max="18" width="9.625" style="1" customWidth="1"/>
    <col min="19" max="19" width="5.625" style="1" customWidth="1"/>
    <col min="20" max="20" width="8.625" style="1" customWidth="1"/>
    <col min="21" max="21" width="12" style="1" customWidth="1"/>
    <col min="22" max="16384" width="9" style="1"/>
  </cols>
  <sheetData>
    <row r="1" spans="1:17" s="9" customFormat="1" ht="16.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82"/>
      <c r="Q1" s="23"/>
    </row>
    <row r="2" spans="1:17" s="9" customFormat="1" ht="16.5" customHeight="1">
      <c r="A2" s="8"/>
      <c r="B2" s="10"/>
      <c r="C2" s="10"/>
      <c r="D2" s="10"/>
      <c r="E2" s="10"/>
      <c r="F2" s="10"/>
      <c r="G2" s="10"/>
      <c r="H2" s="10"/>
      <c r="I2" s="10"/>
      <c r="J2" s="96"/>
      <c r="K2" s="96"/>
      <c r="Q2" s="23"/>
    </row>
    <row r="3" spans="1:17" s="9" customFormat="1" ht="15" customHeight="1">
      <c r="A3" s="68" t="s">
        <v>0</v>
      </c>
      <c r="B3" s="68"/>
      <c r="D3" s="11" t="s">
        <v>50</v>
      </c>
      <c r="E3" s="12"/>
      <c r="F3" s="12"/>
      <c r="G3" s="12"/>
      <c r="H3" s="12"/>
      <c r="I3" s="17"/>
      <c r="J3" s="17"/>
      <c r="P3" s="23"/>
    </row>
    <row r="4" spans="1:17" s="9" customFormat="1" ht="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Q4" s="23"/>
    </row>
    <row r="5" spans="1:17" s="9" customFormat="1" ht="18" customHeight="1">
      <c r="A5" s="45" t="s">
        <v>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Q5" s="23"/>
    </row>
    <row r="6" spans="1:17" s="9" customFormat="1" ht="18" customHeight="1">
      <c r="A6" s="116" t="s">
        <v>48</v>
      </c>
      <c r="B6" s="116"/>
      <c r="C6" s="116"/>
      <c r="D6" s="116"/>
      <c r="E6" s="116"/>
      <c r="F6" s="39"/>
      <c r="G6" s="116" t="s">
        <v>1</v>
      </c>
      <c r="H6" s="116"/>
      <c r="I6" s="116"/>
      <c r="J6" s="116"/>
      <c r="N6" s="13"/>
      <c r="O6" s="13"/>
    </row>
    <row r="7" spans="1:17" s="9" customFormat="1" ht="18" customHeight="1">
      <c r="A7" s="117" t="s">
        <v>2</v>
      </c>
      <c r="B7" s="117"/>
      <c r="C7" s="117"/>
      <c r="D7" s="117"/>
      <c r="E7" s="117"/>
      <c r="F7" s="40"/>
      <c r="G7" s="117" t="s">
        <v>3</v>
      </c>
      <c r="H7" s="117"/>
      <c r="I7" s="117"/>
      <c r="J7" s="117"/>
    </row>
    <row r="8" spans="1:17" s="9" customFormat="1" ht="18" customHeight="1">
      <c r="A8" s="117" t="s">
        <v>4</v>
      </c>
      <c r="B8" s="117"/>
      <c r="C8" s="117"/>
      <c r="D8" s="117"/>
      <c r="E8" s="117"/>
      <c r="F8" s="40"/>
      <c r="G8" s="117" t="s">
        <v>5</v>
      </c>
      <c r="H8" s="117"/>
      <c r="I8" s="117"/>
      <c r="J8" s="117"/>
    </row>
    <row r="9" spans="1:17" s="9" customFormat="1" ht="16.5" customHeight="1">
      <c r="A9" s="59" t="s">
        <v>64</v>
      </c>
      <c r="B9" s="60"/>
      <c r="C9" s="60"/>
      <c r="D9" s="59"/>
      <c r="E9" s="59"/>
      <c r="F9" s="59"/>
      <c r="G9" s="59"/>
      <c r="H9" s="59"/>
      <c r="I9" s="59"/>
      <c r="J9" s="59"/>
      <c r="M9" s="14"/>
    </row>
    <row r="10" spans="1:17" s="9" customFormat="1" ht="16.5" customHeight="1" thickBot="1">
      <c r="A10" s="57" t="s">
        <v>51</v>
      </c>
      <c r="B10" s="58"/>
      <c r="C10" s="58"/>
      <c r="D10" s="58"/>
      <c r="E10" s="58"/>
      <c r="F10" s="58"/>
      <c r="G10" s="58"/>
      <c r="H10" s="58"/>
      <c r="I10" s="57"/>
      <c r="J10" s="57"/>
      <c r="L10" s="13"/>
    </row>
    <row r="11" spans="1:17" s="2" customFormat="1" ht="16.5" customHeight="1" thickBot="1">
      <c r="A11" s="135" t="s">
        <v>6</v>
      </c>
      <c r="B11" s="136"/>
      <c r="C11" s="136"/>
      <c r="D11" s="136"/>
      <c r="E11" s="120"/>
      <c r="F11" s="56" t="s">
        <v>30</v>
      </c>
      <c r="G11" s="119" t="s">
        <v>54</v>
      </c>
      <c r="H11" s="120"/>
      <c r="I11" s="75" t="s">
        <v>66</v>
      </c>
      <c r="J11" s="77" t="s">
        <v>7</v>
      </c>
    </row>
    <row r="12" spans="1:17" ht="16.5" customHeight="1">
      <c r="A12" s="97" t="s">
        <v>22</v>
      </c>
      <c r="B12" s="99" t="s">
        <v>46</v>
      </c>
      <c r="C12" s="100"/>
      <c r="D12" s="100"/>
      <c r="E12" s="101"/>
      <c r="F12" s="4">
        <v>1</v>
      </c>
      <c r="G12" s="127"/>
      <c r="H12" s="127"/>
      <c r="I12" s="76"/>
      <c r="J12" s="74">
        <f>IF(G12="",0,IF(I12="",0,IF(I12="少年男子",3000,IF(I12="少年女子",3000,5000))))</f>
        <v>0</v>
      </c>
      <c r="P12" s="20" t="str">
        <f>IF(G12="","",I12)</f>
        <v/>
      </c>
      <c r="Q12" s="1"/>
    </row>
    <row r="13" spans="1:17" ht="16.5" customHeight="1">
      <c r="A13" s="97"/>
      <c r="B13" s="99"/>
      <c r="C13" s="100"/>
      <c r="D13" s="100"/>
      <c r="E13" s="101"/>
      <c r="F13" s="3">
        <v>2</v>
      </c>
      <c r="G13" s="121"/>
      <c r="H13" s="121"/>
      <c r="I13" s="70"/>
      <c r="J13" s="85">
        <f>IF(G13="",0,IF(I13="",0,IF(I13="少年男子",3000,IF(I13="少年女子",3000,5000))))</f>
        <v>0</v>
      </c>
      <c r="P13" s="20" t="str">
        <f>IF(G13="","",I13)</f>
        <v/>
      </c>
      <c r="Q13" s="1"/>
    </row>
    <row r="14" spans="1:17" ht="16.5" customHeight="1">
      <c r="A14" s="97"/>
      <c r="B14" s="99"/>
      <c r="C14" s="100"/>
      <c r="D14" s="100"/>
      <c r="E14" s="101"/>
      <c r="F14" s="3">
        <v>3</v>
      </c>
      <c r="G14" s="121"/>
      <c r="H14" s="121"/>
      <c r="I14" s="70"/>
      <c r="J14" s="85">
        <f>IF(G14="",0,IF(I14="",0,IF(I14="少年男子",3000,IF(I14="少年女子",3000,5000))))</f>
        <v>0</v>
      </c>
      <c r="P14" s="20" t="str">
        <f>IF(G14="","",I14)</f>
        <v/>
      </c>
      <c r="Q14" s="1"/>
    </row>
    <row r="15" spans="1:17" ht="16.5" customHeight="1">
      <c r="A15" s="97"/>
      <c r="B15" s="99"/>
      <c r="C15" s="100"/>
      <c r="D15" s="100"/>
      <c r="E15" s="101"/>
      <c r="F15" s="3">
        <v>4</v>
      </c>
      <c r="G15" s="121"/>
      <c r="H15" s="121"/>
      <c r="I15" s="70"/>
      <c r="J15" s="85">
        <f t="shared" ref="J15:J26" si="0">IF(G15="",0,IF(I15="",0,IF(I15="少年男子",3000,IF(I15="少年女子",3000,5000))))</f>
        <v>0</v>
      </c>
      <c r="P15" s="20" t="str">
        <f t="shared" ref="P15:P26" si="1">IF(G15="","",I15)</f>
        <v/>
      </c>
      <c r="Q15" s="1"/>
    </row>
    <row r="16" spans="1:17" ht="16.5" customHeight="1">
      <c r="A16" s="97"/>
      <c r="B16" s="99"/>
      <c r="C16" s="100"/>
      <c r="D16" s="100"/>
      <c r="E16" s="101"/>
      <c r="F16" s="3">
        <v>5</v>
      </c>
      <c r="G16" s="121"/>
      <c r="H16" s="121"/>
      <c r="I16" s="70"/>
      <c r="J16" s="85">
        <f t="shared" si="0"/>
        <v>0</v>
      </c>
      <c r="P16" s="20" t="str">
        <f t="shared" si="1"/>
        <v/>
      </c>
      <c r="Q16" s="1"/>
    </row>
    <row r="17" spans="1:17" ht="16.5" customHeight="1">
      <c r="A17" s="97"/>
      <c r="B17" s="99"/>
      <c r="C17" s="100"/>
      <c r="D17" s="100"/>
      <c r="E17" s="101"/>
      <c r="F17" s="3">
        <v>6</v>
      </c>
      <c r="G17" s="121"/>
      <c r="H17" s="121"/>
      <c r="I17" s="44"/>
      <c r="J17" s="85">
        <f t="shared" si="0"/>
        <v>0</v>
      </c>
      <c r="P17" s="20" t="str">
        <f t="shared" si="1"/>
        <v/>
      </c>
      <c r="Q17" s="1"/>
    </row>
    <row r="18" spans="1:17" ht="16.5" customHeight="1">
      <c r="A18" s="97"/>
      <c r="B18" s="99"/>
      <c r="C18" s="100"/>
      <c r="D18" s="100"/>
      <c r="E18" s="101"/>
      <c r="F18" s="3">
        <v>7</v>
      </c>
      <c r="G18" s="121"/>
      <c r="H18" s="121"/>
      <c r="I18" s="71"/>
      <c r="J18" s="85">
        <f t="shared" si="0"/>
        <v>0</v>
      </c>
      <c r="P18" s="20" t="str">
        <f t="shared" si="1"/>
        <v/>
      </c>
      <c r="Q18" s="1"/>
    </row>
    <row r="19" spans="1:17" ht="16.5" customHeight="1">
      <c r="A19" s="97"/>
      <c r="B19" s="99"/>
      <c r="C19" s="100"/>
      <c r="D19" s="100"/>
      <c r="E19" s="101"/>
      <c r="F19" s="22">
        <v>8</v>
      </c>
      <c r="G19" s="121"/>
      <c r="H19" s="121"/>
      <c r="I19" s="72"/>
      <c r="J19" s="85">
        <f t="shared" si="0"/>
        <v>0</v>
      </c>
      <c r="P19" s="20" t="str">
        <f t="shared" si="1"/>
        <v/>
      </c>
      <c r="Q19" s="1"/>
    </row>
    <row r="20" spans="1:17" ht="16.5" customHeight="1">
      <c r="A20" s="97"/>
      <c r="B20" s="99"/>
      <c r="C20" s="100"/>
      <c r="D20" s="100"/>
      <c r="E20" s="101"/>
      <c r="F20" s="3">
        <v>9</v>
      </c>
      <c r="G20" s="121"/>
      <c r="H20" s="121"/>
      <c r="I20" s="72"/>
      <c r="J20" s="85">
        <f t="shared" si="0"/>
        <v>0</v>
      </c>
      <c r="P20" s="20" t="str">
        <f t="shared" si="1"/>
        <v/>
      </c>
      <c r="Q20" s="1"/>
    </row>
    <row r="21" spans="1:17" ht="16.5" customHeight="1">
      <c r="A21" s="97"/>
      <c r="B21" s="99"/>
      <c r="C21" s="100"/>
      <c r="D21" s="100"/>
      <c r="E21" s="101"/>
      <c r="F21" s="3">
        <v>10</v>
      </c>
      <c r="G21" s="121"/>
      <c r="H21" s="121"/>
      <c r="I21" s="72"/>
      <c r="J21" s="85">
        <f t="shared" si="0"/>
        <v>0</v>
      </c>
      <c r="P21" s="20" t="str">
        <f t="shared" si="1"/>
        <v/>
      </c>
      <c r="Q21" s="1"/>
    </row>
    <row r="22" spans="1:17" ht="16.5" customHeight="1">
      <c r="A22" s="97"/>
      <c r="B22" s="99"/>
      <c r="C22" s="100"/>
      <c r="D22" s="100"/>
      <c r="E22" s="101"/>
      <c r="F22" s="22">
        <v>11</v>
      </c>
      <c r="G22" s="121"/>
      <c r="H22" s="121"/>
      <c r="I22" s="72"/>
      <c r="J22" s="85">
        <f t="shared" si="0"/>
        <v>0</v>
      </c>
      <c r="P22" s="20" t="str">
        <f t="shared" si="1"/>
        <v/>
      </c>
      <c r="Q22" s="1"/>
    </row>
    <row r="23" spans="1:17" ht="16.5" customHeight="1">
      <c r="A23" s="97"/>
      <c r="B23" s="99"/>
      <c r="C23" s="100"/>
      <c r="D23" s="100"/>
      <c r="E23" s="101"/>
      <c r="F23" s="3">
        <v>12</v>
      </c>
      <c r="G23" s="121"/>
      <c r="H23" s="121"/>
      <c r="I23" s="72"/>
      <c r="J23" s="85">
        <f t="shared" si="0"/>
        <v>0</v>
      </c>
      <c r="P23" s="20" t="str">
        <f t="shared" si="1"/>
        <v/>
      </c>
      <c r="Q23" s="1"/>
    </row>
    <row r="24" spans="1:17" ht="16.5" customHeight="1">
      <c r="A24" s="97"/>
      <c r="B24" s="99"/>
      <c r="C24" s="100"/>
      <c r="D24" s="100"/>
      <c r="E24" s="101"/>
      <c r="F24" s="3">
        <v>13</v>
      </c>
      <c r="G24" s="121"/>
      <c r="H24" s="121"/>
      <c r="I24" s="72"/>
      <c r="J24" s="85">
        <f t="shared" si="0"/>
        <v>0</v>
      </c>
      <c r="P24" s="20" t="str">
        <f t="shared" si="1"/>
        <v/>
      </c>
      <c r="Q24" s="1"/>
    </row>
    <row r="25" spans="1:17" ht="16.5" customHeight="1">
      <c r="A25" s="97"/>
      <c r="B25" s="99"/>
      <c r="C25" s="100"/>
      <c r="D25" s="100"/>
      <c r="E25" s="101"/>
      <c r="F25" s="22">
        <v>14</v>
      </c>
      <c r="G25" s="121"/>
      <c r="H25" s="121"/>
      <c r="I25" s="71"/>
      <c r="J25" s="85">
        <f t="shared" si="0"/>
        <v>0</v>
      </c>
      <c r="P25" s="20" t="str">
        <f t="shared" si="1"/>
        <v/>
      </c>
      <c r="Q25" s="1"/>
    </row>
    <row r="26" spans="1:17" ht="16.5" customHeight="1" thickBot="1">
      <c r="A26" s="98"/>
      <c r="B26" s="102"/>
      <c r="C26" s="103"/>
      <c r="D26" s="103"/>
      <c r="E26" s="104"/>
      <c r="F26" s="25">
        <v>15</v>
      </c>
      <c r="G26" s="122"/>
      <c r="H26" s="122"/>
      <c r="I26" s="73"/>
      <c r="J26" s="74">
        <f t="shared" si="0"/>
        <v>0</v>
      </c>
      <c r="P26" s="20" t="str">
        <f t="shared" si="1"/>
        <v/>
      </c>
      <c r="Q26" s="1"/>
    </row>
    <row r="27" spans="1:17" ht="16.5" customHeight="1" thickBot="1">
      <c r="B27" s="5"/>
      <c r="C27" s="5"/>
      <c r="D27" s="5"/>
      <c r="E27" s="5"/>
      <c r="F27" s="5"/>
      <c r="G27" s="5"/>
      <c r="H27" s="80"/>
      <c r="I27" s="78" t="s">
        <v>55</v>
      </c>
      <c r="J27" s="88">
        <f>SUM(J12:J26)</f>
        <v>0</v>
      </c>
      <c r="M27" s="6"/>
      <c r="Q27" s="1"/>
    </row>
    <row r="28" spans="1:17" ht="4.5" customHeight="1" thickBot="1">
      <c r="B28" s="2"/>
      <c r="C28" s="2"/>
      <c r="D28" s="2"/>
      <c r="E28" s="2"/>
      <c r="F28" s="2"/>
      <c r="G28" s="2"/>
      <c r="H28" s="2"/>
      <c r="I28" s="19"/>
      <c r="J28" s="18"/>
      <c r="M28" s="6"/>
      <c r="Q28" s="1"/>
    </row>
    <row r="29" spans="1:17" s="2" customFormat="1" ht="16.5" customHeight="1" thickBot="1">
      <c r="A29" s="135" t="s">
        <v>6</v>
      </c>
      <c r="B29" s="136"/>
      <c r="C29" s="136"/>
      <c r="D29" s="136"/>
      <c r="E29" s="120"/>
      <c r="F29" s="56" t="s">
        <v>30</v>
      </c>
      <c r="G29" s="119" t="s">
        <v>54</v>
      </c>
      <c r="H29" s="120"/>
      <c r="I29" s="75" t="s">
        <v>65</v>
      </c>
      <c r="J29" s="77" t="s">
        <v>42</v>
      </c>
      <c r="K29" s="1"/>
    </row>
    <row r="30" spans="1:17" ht="16.5" customHeight="1">
      <c r="A30" s="105" t="s">
        <v>26</v>
      </c>
      <c r="B30" s="107" t="s">
        <v>47</v>
      </c>
      <c r="C30" s="108"/>
      <c r="D30" s="108"/>
      <c r="E30" s="109"/>
      <c r="F30" s="37">
        <v>1</v>
      </c>
      <c r="G30" s="125"/>
      <c r="H30" s="125"/>
      <c r="I30" s="41"/>
      <c r="J30" s="55">
        <f>IF(G30="",0,IF(I30="",0,7500))</f>
        <v>0</v>
      </c>
      <c r="P30" s="20" t="str">
        <f>IF(G30="","",I30)</f>
        <v/>
      </c>
      <c r="Q30" s="1"/>
    </row>
    <row r="31" spans="1:17" ht="16.5" customHeight="1">
      <c r="A31" s="105"/>
      <c r="B31" s="110"/>
      <c r="C31" s="111"/>
      <c r="D31" s="111"/>
      <c r="E31" s="91"/>
      <c r="F31" s="3">
        <v>2</v>
      </c>
      <c r="G31" s="121"/>
      <c r="H31" s="121"/>
      <c r="I31" s="42"/>
      <c r="J31" s="85">
        <f t="shared" ref="J31:J34" si="2">IF(G31="",0,IF(I31="",0,7500))</f>
        <v>0</v>
      </c>
      <c r="P31" s="20" t="str">
        <f>IF(G31="","",I31)</f>
        <v/>
      </c>
      <c r="Q31" s="1"/>
    </row>
    <row r="32" spans="1:17" ht="16.5" customHeight="1">
      <c r="A32" s="105"/>
      <c r="B32" s="110"/>
      <c r="C32" s="111"/>
      <c r="D32" s="111"/>
      <c r="E32" s="91"/>
      <c r="F32" s="3">
        <v>3</v>
      </c>
      <c r="G32" s="121"/>
      <c r="H32" s="121"/>
      <c r="I32" s="42"/>
      <c r="J32" s="85">
        <f t="shared" si="2"/>
        <v>0</v>
      </c>
      <c r="P32" s="20" t="str">
        <f>IF(G32="","",I32)</f>
        <v/>
      </c>
      <c r="Q32" s="1"/>
    </row>
    <row r="33" spans="1:17" ht="16.5" customHeight="1">
      <c r="A33" s="105"/>
      <c r="B33" s="110"/>
      <c r="C33" s="111"/>
      <c r="D33" s="111"/>
      <c r="E33" s="91"/>
      <c r="F33" s="3">
        <v>4</v>
      </c>
      <c r="G33" s="121"/>
      <c r="H33" s="121"/>
      <c r="I33" s="42"/>
      <c r="J33" s="85">
        <f t="shared" si="2"/>
        <v>0</v>
      </c>
      <c r="P33" s="20" t="str">
        <f t="shared" ref="P33:P34" si="3">IF(G33="","",I33)</f>
        <v/>
      </c>
      <c r="Q33" s="1"/>
    </row>
    <row r="34" spans="1:17" ht="16.5" customHeight="1" thickBot="1">
      <c r="A34" s="106"/>
      <c r="B34" s="112"/>
      <c r="C34" s="113"/>
      <c r="D34" s="113"/>
      <c r="E34" s="114"/>
      <c r="F34" s="25">
        <v>5</v>
      </c>
      <c r="G34" s="122"/>
      <c r="H34" s="122"/>
      <c r="I34" s="43"/>
      <c r="J34" s="87">
        <f t="shared" si="2"/>
        <v>0</v>
      </c>
      <c r="P34" s="20" t="str">
        <f t="shared" si="3"/>
        <v/>
      </c>
      <c r="Q34" s="1"/>
    </row>
    <row r="35" spans="1:17" ht="16.5" customHeight="1" thickBot="1">
      <c r="B35" s="2"/>
      <c r="C35" s="2"/>
      <c r="D35" s="2"/>
      <c r="E35" s="2"/>
      <c r="F35" s="2"/>
      <c r="G35" s="2"/>
      <c r="H35" s="86"/>
      <c r="I35" s="79" t="s">
        <v>56</v>
      </c>
      <c r="J35" s="89">
        <f>SUM(J30:J34)</f>
        <v>0</v>
      </c>
      <c r="Q35" s="1"/>
    </row>
    <row r="36" spans="1:17" ht="5.25" customHeight="1">
      <c r="Q36" s="1"/>
    </row>
    <row r="37" spans="1:17" ht="16.5" customHeight="1">
      <c r="B37" s="34" t="s">
        <v>40</v>
      </c>
      <c r="C37" s="134" t="s">
        <v>43</v>
      </c>
      <c r="D37" s="134"/>
      <c r="E37" s="35" t="s">
        <v>27</v>
      </c>
      <c r="F37" s="139" t="s">
        <v>28</v>
      </c>
      <c r="G37" s="139"/>
      <c r="H37" s="35" t="s">
        <v>39</v>
      </c>
      <c r="I37" s="36" t="s">
        <v>29</v>
      </c>
      <c r="J37" s="35" t="s">
        <v>8</v>
      </c>
      <c r="Q37" s="1"/>
    </row>
    <row r="38" spans="1:17" ht="12" customHeight="1">
      <c r="B38" s="137" t="s">
        <v>23</v>
      </c>
      <c r="C38" s="90" t="s">
        <v>9</v>
      </c>
      <c r="D38" s="90"/>
      <c r="E38" s="83" t="s">
        <v>31</v>
      </c>
      <c r="F38" s="128">
        <f>COUNTIF(P12:P26,"一般男子Ａ")</f>
        <v>0</v>
      </c>
      <c r="G38" s="128"/>
      <c r="H38" s="90">
        <f>F38+F39+F40</f>
        <v>0</v>
      </c>
      <c r="I38" s="132">
        <v>5000</v>
      </c>
      <c r="J38" s="132">
        <f>I38*H38</f>
        <v>0</v>
      </c>
      <c r="Q38" s="1"/>
    </row>
    <row r="39" spans="1:17" ht="12" customHeight="1">
      <c r="B39" s="137"/>
      <c r="C39" s="90"/>
      <c r="D39" s="90"/>
      <c r="E39" s="83" t="s">
        <v>34</v>
      </c>
      <c r="F39" s="128">
        <f>COUNTIF(P12:P26,"一般男子Ｂ")</f>
        <v>0</v>
      </c>
      <c r="G39" s="128"/>
      <c r="H39" s="90"/>
      <c r="I39" s="132"/>
      <c r="J39" s="132"/>
      <c r="Q39" s="1"/>
    </row>
    <row r="40" spans="1:17" ht="12" customHeight="1">
      <c r="B40" s="137"/>
      <c r="C40" s="90"/>
      <c r="D40" s="90"/>
      <c r="E40" s="83" t="s">
        <v>35</v>
      </c>
      <c r="F40" s="128">
        <f>COUNTIF(P12:P26,"一般男子Ｃ")</f>
        <v>0</v>
      </c>
      <c r="G40" s="128"/>
      <c r="H40" s="90"/>
      <c r="I40" s="132"/>
      <c r="J40" s="132"/>
      <c r="Q40" s="1"/>
    </row>
    <row r="41" spans="1:17" ht="12" customHeight="1">
      <c r="B41" s="137" t="s">
        <v>23</v>
      </c>
      <c r="C41" s="90" t="s">
        <v>44</v>
      </c>
      <c r="D41" s="90"/>
      <c r="E41" s="83" t="s">
        <v>36</v>
      </c>
      <c r="F41" s="128">
        <f>COUNTIF(P12:P26,"一般女子Ａ")</f>
        <v>0</v>
      </c>
      <c r="G41" s="128"/>
      <c r="H41" s="90">
        <f>F41+F42</f>
        <v>0</v>
      </c>
      <c r="I41" s="132">
        <v>5000</v>
      </c>
      <c r="J41" s="132">
        <f>H41*I41</f>
        <v>0</v>
      </c>
      <c r="Q41" s="1"/>
    </row>
    <row r="42" spans="1:17" ht="12" customHeight="1">
      <c r="B42" s="137"/>
      <c r="C42" s="90"/>
      <c r="D42" s="90"/>
      <c r="E42" s="83" t="s">
        <v>37</v>
      </c>
      <c r="F42" s="128">
        <f>COUNTIF(P12:P26,"一般女子Ｂ")</f>
        <v>0</v>
      </c>
      <c r="G42" s="128"/>
      <c r="H42" s="90"/>
      <c r="I42" s="132"/>
      <c r="J42" s="132"/>
      <c r="Q42" s="1"/>
    </row>
    <row r="43" spans="1:17" ht="12" customHeight="1">
      <c r="B43" s="33" t="s">
        <v>23</v>
      </c>
      <c r="C43" s="90" t="s">
        <v>10</v>
      </c>
      <c r="D43" s="90"/>
      <c r="E43" s="83" t="s">
        <v>32</v>
      </c>
      <c r="F43" s="128">
        <f>COUNTIF(P12:P26,"少年男子")</f>
        <v>0</v>
      </c>
      <c r="G43" s="128"/>
      <c r="H43" s="26">
        <f>F43</f>
        <v>0</v>
      </c>
      <c r="I43" s="28">
        <v>3000</v>
      </c>
      <c r="J43" s="28">
        <f>H43*I43</f>
        <v>0</v>
      </c>
      <c r="Q43" s="1"/>
    </row>
    <row r="44" spans="1:17" ht="12" customHeight="1" thickBot="1">
      <c r="B44" s="33" t="s">
        <v>23</v>
      </c>
      <c r="C44" s="138" t="s">
        <v>33</v>
      </c>
      <c r="D44" s="138"/>
      <c r="E44" s="83" t="s">
        <v>33</v>
      </c>
      <c r="F44" s="129">
        <f>COUNTIF(P12:P26,"少年女子")</f>
        <v>0</v>
      </c>
      <c r="G44" s="129"/>
      <c r="H44" s="27">
        <f>F44</f>
        <v>0</v>
      </c>
      <c r="I44" s="29">
        <v>3000</v>
      </c>
      <c r="J44" s="28">
        <f>H44*I44</f>
        <v>0</v>
      </c>
      <c r="Q44" s="1"/>
    </row>
    <row r="45" spans="1:17" ht="16.5" customHeight="1" thickBot="1">
      <c r="F45" s="130" t="s">
        <v>39</v>
      </c>
      <c r="G45" s="131"/>
      <c r="H45" s="69">
        <f>SUM(H38:H44)</f>
        <v>0</v>
      </c>
      <c r="I45" s="32" t="s">
        <v>57</v>
      </c>
      <c r="J45" s="31">
        <f>SUM(J38:J44)</f>
        <v>0</v>
      </c>
      <c r="Q45" s="1"/>
    </row>
    <row r="46" spans="1:17" ht="4.5" customHeight="1">
      <c r="E46" s="64"/>
      <c r="F46" s="64"/>
      <c r="L46" s="63"/>
      <c r="M46" s="19"/>
      <c r="Q46" s="1"/>
    </row>
    <row r="47" spans="1:17" ht="16.5" customHeight="1">
      <c r="B47" s="34" t="s">
        <v>40</v>
      </c>
      <c r="C47" s="134" t="s">
        <v>43</v>
      </c>
      <c r="D47" s="134"/>
      <c r="E47" s="35" t="s">
        <v>27</v>
      </c>
      <c r="F47" s="139" t="s">
        <v>28</v>
      </c>
      <c r="G47" s="139"/>
      <c r="H47" s="35" t="s">
        <v>39</v>
      </c>
      <c r="I47" s="36" t="s">
        <v>29</v>
      </c>
      <c r="J47" s="35" t="s">
        <v>8</v>
      </c>
      <c r="L47" s="63"/>
      <c r="M47" s="19"/>
      <c r="Q47" s="1"/>
    </row>
    <row r="48" spans="1:17" ht="12" customHeight="1">
      <c r="B48" s="137" t="s">
        <v>23</v>
      </c>
      <c r="C48" s="90" t="s">
        <v>11</v>
      </c>
      <c r="D48" s="90"/>
      <c r="E48" s="83" t="s">
        <v>31</v>
      </c>
      <c r="F48" s="133">
        <f>COUNTIF(P30:P34,"一般男子Ａ")</f>
        <v>0</v>
      </c>
      <c r="G48" s="133"/>
      <c r="H48" s="90">
        <f>SUM(F48:F52)</f>
        <v>0</v>
      </c>
      <c r="I48" s="132">
        <v>7500</v>
      </c>
      <c r="J48" s="132">
        <f>I48*H48</f>
        <v>0</v>
      </c>
      <c r="L48" s="63"/>
      <c r="M48" s="19"/>
      <c r="Q48" s="1"/>
    </row>
    <row r="49" spans="1:23" ht="12" customHeight="1">
      <c r="B49" s="137"/>
      <c r="C49" s="90"/>
      <c r="D49" s="90"/>
      <c r="E49" s="83" t="s">
        <v>34</v>
      </c>
      <c r="F49" s="133">
        <f>COUNTIF(P30:P34,"一般男子Ｂ")</f>
        <v>0</v>
      </c>
      <c r="G49" s="133"/>
      <c r="H49" s="90"/>
      <c r="I49" s="132"/>
      <c r="J49" s="132"/>
      <c r="L49" s="63"/>
      <c r="M49" s="19"/>
      <c r="Q49" s="1"/>
    </row>
    <row r="50" spans="1:23" ht="12" customHeight="1">
      <c r="B50" s="137"/>
      <c r="C50" s="90"/>
      <c r="D50" s="90"/>
      <c r="E50" s="83" t="s">
        <v>35</v>
      </c>
      <c r="F50" s="133">
        <f>COUNTIF(P30:P34,"一般男子Ｃ")</f>
        <v>0</v>
      </c>
      <c r="G50" s="133"/>
      <c r="H50" s="90"/>
      <c r="I50" s="132"/>
      <c r="J50" s="132"/>
      <c r="L50" s="63"/>
      <c r="M50" s="19"/>
      <c r="Q50" s="1"/>
    </row>
    <row r="51" spans="1:23" ht="12" customHeight="1">
      <c r="B51" s="137"/>
      <c r="C51" s="90"/>
      <c r="D51" s="90"/>
      <c r="E51" s="83" t="s">
        <v>36</v>
      </c>
      <c r="F51" s="133">
        <f>COUNTIF(P30:P34,"一般女子Ａ")</f>
        <v>0</v>
      </c>
      <c r="G51" s="133"/>
      <c r="H51" s="90"/>
      <c r="I51" s="132"/>
      <c r="J51" s="132"/>
      <c r="L51" s="63"/>
      <c r="M51" s="19"/>
      <c r="Q51" s="1"/>
    </row>
    <row r="52" spans="1:23" ht="12" customHeight="1">
      <c r="B52" s="137"/>
      <c r="C52" s="90"/>
      <c r="D52" s="90"/>
      <c r="E52" s="83" t="s">
        <v>37</v>
      </c>
      <c r="F52" s="133">
        <f>COUNTIF(P30:P34,"一般女子Ｂ")</f>
        <v>0</v>
      </c>
      <c r="G52" s="133"/>
      <c r="H52" s="90"/>
      <c r="I52" s="132"/>
      <c r="J52" s="132"/>
      <c r="L52" s="63"/>
      <c r="M52" s="19"/>
      <c r="Q52" s="1"/>
    </row>
    <row r="53" spans="1:23" ht="12" customHeight="1">
      <c r="B53" s="137" t="s">
        <v>23</v>
      </c>
      <c r="C53" s="90" t="s">
        <v>12</v>
      </c>
      <c r="D53" s="90"/>
      <c r="E53" s="83" t="s">
        <v>32</v>
      </c>
      <c r="F53" s="133">
        <f>COUNTIF(P30:P34,"少年男子")</f>
        <v>0</v>
      </c>
      <c r="G53" s="133"/>
      <c r="H53" s="90">
        <f>SUM(F53:F54)</f>
        <v>0</v>
      </c>
      <c r="I53" s="132">
        <v>7500</v>
      </c>
      <c r="J53" s="132">
        <f>I53*H53</f>
        <v>0</v>
      </c>
      <c r="L53" s="63"/>
      <c r="M53" s="19"/>
      <c r="Q53" s="1"/>
    </row>
    <row r="54" spans="1:23" ht="12" customHeight="1" thickBot="1">
      <c r="B54" s="137"/>
      <c r="C54" s="90"/>
      <c r="D54" s="90"/>
      <c r="E54" s="83" t="s">
        <v>33</v>
      </c>
      <c r="F54" s="126">
        <f>COUNTIF(P30:P34,"少年女子")</f>
        <v>0</v>
      </c>
      <c r="G54" s="126"/>
      <c r="H54" s="115"/>
      <c r="I54" s="118"/>
      <c r="J54" s="118"/>
      <c r="L54" s="63"/>
      <c r="M54" s="19"/>
      <c r="Q54" s="1"/>
    </row>
    <row r="55" spans="1:23" ht="16.5" customHeight="1" thickBot="1">
      <c r="F55" s="130" t="s">
        <v>39</v>
      </c>
      <c r="G55" s="131"/>
      <c r="H55" s="30">
        <f>SUM(H48:H54)</f>
        <v>0</v>
      </c>
      <c r="I55" s="32" t="s">
        <v>56</v>
      </c>
      <c r="J55" s="31">
        <f>SUM(J48:J54)</f>
        <v>0</v>
      </c>
      <c r="L55" s="63"/>
      <c r="M55" s="19"/>
      <c r="Q55" s="1"/>
    </row>
    <row r="56" spans="1:23" ht="6.75" customHeight="1" thickBot="1">
      <c r="F56" s="64"/>
      <c r="G56" s="64"/>
      <c r="L56" s="63"/>
      <c r="M56" s="19"/>
      <c r="Q56" s="1"/>
    </row>
    <row r="57" spans="1:23" ht="16.5" customHeight="1" thickBot="1">
      <c r="F57" s="64"/>
      <c r="G57" s="64"/>
      <c r="H57" s="123" t="s">
        <v>58</v>
      </c>
      <c r="I57" s="124"/>
      <c r="J57" s="84">
        <f>J45+J55</f>
        <v>0</v>
      </c>
      <c r="M57" s="19"/>
      <c r="Q57" s="1"/>
    </row>
    <row r="58" spans="1:23" ht="6" customHeight="1">
      <c r="F58" s="64"/>
      <c r="G58" s="64"/>
      <c r="H58" s="64"/>
      <c r="I58" s="64"/>
      <c r="J58" s="81"/>
      <c r="M58" s="19"/>
      <c r="Q58" s="1"/>
    </row>
    <row r="59" spans="1:23" ht="16.5" customHeight="1">
      <c r="B59" s="92" t="s">
        <v>59</v>
      </c>
      <c r="C59" s="1" t="s">
        <v>60</v>
      </c>
      <c r="F59" s="13" t="s">
        <v>41</v>
      </c>
      <c r="G59" s="64"/>
      <c r="H59" s="64"/>
      <c r="I59" s="13" t="s">
        <v>13</v>
      </c>
      <c r="L59" s="63"/>
      <c r="M59" s="19"/>
      <c r="Q59" s="1"/>
    </row>
    <row r="60" spans="1:23" ht="16.5" customHeight="1">
      <c r="B60" s="92"/>
      <c r="C60" s="1" t="s">
        <v>61</v>
      </c>
      <c r="F60" s="13" t="s">
        <v>62</v>
      </c>
      <c r="G60" s="64"/>
      <c r="H60" s="64"/>
      <c r="I60" s="13" t="s">
        <v>13</v>
      </c>
      <c r="L60" s="63"/>
      <c r="M60" s="19"/>
      <c r="Q60" s="1"/>
    </row>
    <row r="61" spans="1:23" ht="5.25" customHeight="1">
      <c r="F61" s="64"/>
      <c r="G61" s="64"/>
      <c r="L61" s="63"/>
      <c r="M61" s="19"/>
      <c r="Q61" s="1"/>
    </row>
    <row r="62" spans="1:23" ht="12.75" customHeight="1">
      <c r="A62" s="15" t="s">
        <v>19</v>
      </c>
      <c r="B62" s="15"/>
      <c r="C62" s="15"/>
      <c r="D62" s="15"/>
      <c r="E62" s="15"/>
      <c r="F62" s="15"/>
      <c r="G62" s="15"/>
      <c r="H62" s="9"/>
      <c r="I62" s="9"/>
      <c r="J62" s="9"/>
      <c r="K62" s="9"/>
      <c r="L62" s="9"/>
      <c r="Q62" s="1"/>
    </row>
    <row r="63" spans="1:23" s="9" customFormat="1" ht="12.75" customHeight="1">
      <c r="A63" s="94" t="s">
        <v>53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V63" s="1"/>
      <c r="W63" s="1"/>
    </row>
    <row r="64" spans="1:23" s="9" customFormat="1" ht="12.75" customHeight="1">
      <c r="A64" s="15" t="s">
        <v>63</v>
      </c>
      <c r="B64" s="16"/>
      <c r="C64" s="16"/>
      <c r="D64" s="16"/>
      <c r="E64" s="16"/>
      <c r="F64" s="16"/>
      <c r="G64" s="16"/>
      <c r="O64" s="7"/>
      <c r="P64" s="7"/>
      <c r="Q64" s="7"/>
      <c r="V64" s="1"/>
      <c r="W64" s="1"/>
    </row>
    <row r="65" spans="1:261" s="9" customFormat="1" ht="12.75" customHeight="1">
      <c r="A65" s="94" t="s">
        <v>20</v>
      </c>
      <c r="B65" s="94"/>
      <c r="C65" s="94"/>
      <c r="D65" s="94"/>
      <c r="E65" s="94"/>
      <c r="F65" s="94"/>
      <c r="G65" s="94"/>
      <c r="H65" s="94"/>
      <c r="U65" s="1"/>
      <c r="V65" s="1"/>
      <c r="W65" s="1"/>
    </row>
    <row r="66" spans="1:261" s="9" customFormat="1" ht="12.75" customHeight="1">
      <c r="A66" s="94" t="s">
        <v>38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</row>
    <row r="67" spans="1:261" s="9" customFormat="1" ht="12.75" customHeight="1">
      <c r="A67" s="13" t="s">
        <v>21</v>
      </c>
      <c r="B67" s="13"/>
      <c r="C67" s="13"/>
      <c r="D67" s="13"/>
      <c r="E67" s="13"/>
      <c r="F67" s="13"/>
      <c r="G67" s="13"/>
      <c r="H67" s="13"/>
      <c r="J67" s="62" t="s">
        <v>52</v>
      </c>
      <c r="K67" s="61"/>
      <c r="L67" s="61"/>
      <c r="N67" s="21"/>
    </row>
    <row r="68" spans="1:261" s="9" customFormat="1" ht="12.75" customHeight="1">
      <c r="A68" s="93" t="s">
        <v>45</v>
      </c>
      <c r="B68" s="93"/>
      <c r="C68" s="93"/>
      <c r="D68" s="93"/>
      <c r="E68" s="93"/>
      <c r="F68" s="93"/>
      <c r="G68" s="93"/>
      <c r="H68" s="93"/>
      <c r="I68" s="93"/>
      <c r="J68" s="1"/>
      <c r="K68" s="1"/>
      <c r="L68" s="1"/>
      <c r="M68" s="38"/>
      <c r="N68" s="21"/>
    </row>
    <row r="69" spans="1:261" customFormat="1" ht="6" customHeight="1" thickBo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1"/>
      <c r="O69" s="9"/>
      <c r="P69" s="9"/>
      <c r="Q69" s="9"/>
      <c r="R69" s="9"/>
      <c r="S69" s="9"/>
      <c r="T69" s="9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</row>
    <row r="70" spans="1:261" ht="15.75" customHeight="1" thickTop="1">
      <c r="B70" s="46" t="s">
        <v>14</v>
      </c>
      <c r="C70" s="65"/>
      <c r="D70" s="47"/>
      <c r="E70" s="47"/>
      <c r="F70" s="47" t="s">
        <v>24</v>
      </c>
      <c r="G70" s="47"/>
      <c r="H70" s="47"/>
      <c r="I70" s="47"/>
      <c r="J70" s="47"/>
      <c r="K70" s="47"/>
      <c r="L70" s="48"/>
      <c r="M70" s="21"/>
      <c r="N70" s="9"/>
      <c r="O70" s="9"/>
      <c r="P70" s="9"/>
      <c r="Q70" s="9"/>
      <c r="R70" s="9"/>
      <c r="S70" s="9"/>
    </row>
    <row r="71" spans="1:261" ht="15">
      <c r="B71" s="49" t="s">
        <v>15</v>
      </c>
      <c r="C71" s="66"/>
      <c r="D71" s="50"/>
      <c r="E71" s="50"/>
      <c r="F71" s="50"/>
      <c r="G71" s="50"/>
      <c r="H71" s="50"/>
      <c r="I71" s="50"/>
      <c r="J71" s="50"/>
      <c r="K71" s="50"/>
      <c r="L71" s="51"/>
      <c r="M71" s="21"/>
      <c r="N71" s="9"/>
      <c r="O71" s="9"/>
      <c r="P71" s="9"/>
      <c r="Q71" s="9"/>
      <c r="R71" s="9"/>
      <c r="S71" s="9"/>
    </row>
    <row r="72" spans="1:261" ht="15">
      <c r="B72" s="49" t="s">
        <v>16</v>
      </c>
      <c r="C72" s="66"/>
      <c r="D72" s="50"/>
      <c r="E72" s="50"/>
      <c r="F72" s="50"/>
      <c r="G72" s="50"/>
      <c r="H72" s="50"/>
      <c r="I72" s="50"/>
      <c r="J72" s="50"/>
      <c r="K72" s="50"/>
      <c r="L72" s="51"/>
      <c r="M72" s="21"/>
      <c r="N72" s="9"/>
      <c r="O72" s="9"/>
      <c r="P72" s="9"/>
      <c r="Q72" s="9"/>
      <c r="R72" s="9"/>
      <c r="S72" s="9"/>
    </row>
    <row r="73" spans="1:261" ht="15">
      <c r="B73" s="49" t="s">
        <v>17</v>
      </c>
      <c r="C73" s="66"/>
      <c r="D73" s="50"/>
      <c r="E73" s="50"/>
      <c r="F73" s="50"/>
      <c r="G73" s="50"/>
      <c r="H73" s="50"/>
      <c r="I73" s="50"/>
      <c r="J73" s="50"/>
      <c r="K73" s="50"/>
      <c r="L73" s="51"/>
      <c r="M73" s="21"/>
      <c r="N73" s="9"/>
      <c r="O73" s="9"/>
      <c r="P73" s="9"/>
      <c r="Q73" s="9"/>
      <c r="R73" s="9"/>
      <c r="S73" s="9"/>
    </row>
    <row r="74" spans="1:261" ht="15.75" thickBot="1">
      <c r="B74" s="52" t="s">
        <v>18</v>
      </c>
      <c r="C74" s="67"/>
      <c r="D74" s="53"/>
      <c r="E74" s="53"/>
      <c r="F74" s="53"/>
      <c r="G74" s="53"/>
      <c r="H74" s="53"/>
      <c r="I74" s="53"/>
      <c r="J74" s="53"/>
      <c r="K74" s="53"/>
      <c r="L74" s="54"/>
      <c r="M74" s="21"/>
      <c r="N74" s="9"/>
      <c r="O74" s="9"/>
      <c r="P74" s="9"/>
      <c r="Q74" s="9"/>
      <c r="R74" s="9"/>
      <c r="S74" s="9"/>
    </row>
    <row r="75" spans="1:261" ht="18.75" customHeight="1" thickTop="1">
      <c r="N75" s="21"/>
      <c r="O75" s="9"/>
      <c r="P75" s="9"/>
      <c r="Q75" s="9"/>
      <c r="R75" s="9"/>
      <c r="S75" s="9"/>
      <c r="T75" s="9"/>
    </row>
    <row r="76" spans="1:261">
      <c r="Q76" s="1"/>
    </row>
    <row r="79" spans="1:261">
      <c r="Q79" s="1"/>
    </row>
    <row r="80" spans="1:261">
      <c r="Q80" s="1"/>
    </row>
  </sheetData>
  <sheetProtection algorithmName="SHA-512" hashValue="0kM7tCwGal4oZr9mpR80TNbZBSgefB+CnBDn46z7hZOc0SzyyPZgGuUyFOxUdSMz2K/qYSWtOn00Pv8DmKpojg==" saltValue="rX8ZYovGemb8FPKZO63gjA==" spinCount="100000" sheet="1" objects="1" scenarios="1"/>
  <mergeCells count="84">
    <mergeCell ref="A8:E8"/>
    <mergeCell ref="J2:K2"/>
    <mergeCell ref="A6:E6"/>
    <mergeCell ref="A7:E7"/>
    <mergeCell ref="G6:J6"/>
    <mergeCell ref="G7:J7"/>
    <mergeCell ref="G8:J8"/>
    <mergeCell ref="A68:I68"/>
    <mergeCell ref="B53:B54"/>
    <mergeCell ref="A63:K63"/>
    <mergeCell ref="A65:H65"/>
    <mergeCell ref="A29:E29"/>
    <mergeCell ref="A30:A34"/>
    <mergeCell ref="B30:E34"/>
    <mergeCell ref="H38:H40"/>
    <mergeCell ref="I38:I40"/>
    <mergeCell ref="J38:J40"/>
    <mergeCell ref="B41:B42"/>
    <mergeCell ref="H41:H42"/>
    <mergeCell ref="I41:I42"/>
    <mergeCell ref="J41:J42"/>
    <mergeCell ref="F42:G42"/>
    <mergeCell ref="B38:B40"/>
    <mergeCell ref="C47:D47"/>
    <mergeCell ref="C48:D52"/>
    <mergeCell ref="C53:D54"/>
    <mergeCell ref="H48:H52"/>
    <mergeCell ref="G11:H11"/>
    <mergeCell ref="A11:E11"/>
    <mergeCell ref="B48:B52"/>
    <mergeCell ref="A12:A26"/>
    <mergeCell ref="C37:D37"/>
    <mergeCell ref="C38:D40"/>
    <mergeCell ref="C41:D42"/>
    <mergeCell ref="C43:D43"/>
    <mergeCell ref="C44:D44"/>
    <mergeCell ref="F47:G47"/>
    <mergeCell ref="F37:G37"/>
    <mergeCell ref="F38:G38"/>
    <mergeCell ref="I53:I54"/>
    <mergeCell ref="J48:J52"/>
    <mergeCell ref="J53:J54"/>
    <mergeCell ref="F55:G55"/>
    <mergeCell ref="F50:G50"/>
    <mergeCell ref="F51:G51"/>
    <mergeCell ref="F52:G52"/>
    <mergeCell ref="F53:G53"/>
    <mergeCell ref="H53:H54"/>
    <mergeCell ref="F48:G48"/>
    <mergeCell ref="F49:G49"/>
    <mergeCell ref="I48:I52"/>
    <mergeCell ref="G19:H19"/>
    <mergeCell ref="G20:H20"/>
    <mergeCell ref="F43:G43"/>
    <mergeCell ref="F44:G44"/>
    <mergeCell ref="F45:G45"/>
    <mergeCell ref="F39:G39"/>
    <mergeCell ref="F40:G40"/>
    <mergeCell ref="F41:G41"/>
    <mergeCell ref="G21:H21"/>
    <mergeCell ref="G22:H22"/>
    <mergeCell ref="G23:H23"/>
    <mergeCell ref="G24:H24"/>
    <mergeCell ref="G14:H14"/>
    <mergeCell ref="G15:H15"/>
    <mergeCell ref="G16:H16"/>
    <mergeCell ref="G17:H17"/>
    <mergeCell ref="G18:H18"/>
    <mergeCell ref="B12:E26"/>
    <mergeCell ref="G29:H29"/>
    <mergeCell ref="A1:K1"/>
    <mergeCell ref="A66:M66"/>
    <mergeCell ref="B59:B60"/>
    <mergeCell ref="G25:H25"/>
    <mergeCell ref="G26:H26"/>
    <mergeCell ref="H57:I57"/>
    <mergeCell ref="G30:H30"/>
    <mergeCell ref="G31:H31"/>
    <mergeCell ref="G32:H32"/>
    <mergeCell ref="G33:H33"/>
    <mergeCell ref="G34:H34"/>
    <mergeCell ref="F54:G54"/>
    <mergeCell ref="G12:H12"/>
    <mergeCell ref="G13:H13"/>
  </mergeCells>
  <phoneticPr fontId="28"/>
  <dataValidations count="2">
    <dataValidation type="list" allowBlank="1" showInputMessage="1" showErrorMessage="1" sqref="I30:I34" xr:uid="{7550C2BD-D451-41FD-8A37-2803FD85BD65}">
      <formula1>$E$48:$E$54</formula1>
    </dataValidation>
    <dataValidation type="list" allowBlank="1" showInputMessage="1" showErrorMessage="1" sqref="I12:I26" xr:uid="{C435F796-4315-47CD-AA99-23C59EAD24D4}">
      <formula1>$E$38:$E$44</formula1>
    </dataValidation>
  </dataValidations>
  <hyperlinks>
    <hyperlink ref="J67" r:id="rId1" xr:uid="{403ED70A-FE3F-4EC7-A7E1-495AA03CB302}"/>
  </hyperlinks>
  <pageMargins left="1.0236220472440944" right="0.23622047244094491" top="0.35433070866141736" bottom="0.15748031496062992" header="0.31496062992125984" footer="0.31496062992125984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AP-1</vt:lpstr>
      <vt:lpstr>'AP-1'!Print_Area</vt:lpstr>
    </vt:vector>
  </TitlesOfParts>
  <Manager/>
  <Company>SAH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太 正路</cp:lastModifiedBy>
  <cp:revision/>
  <cp:lastPrinted>2023-10-12T08:20:16Z</cp:lastPrinted>
  <dcterms:created xsi:type="dcterms:W3CDTF">2004-07-23T03:55:38Z</dcterms:created>
  <dcterms:modified xsi:type="dcterms:W3CDTF">2023-10-22T11:06:16Z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</Properties>
</file>